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D YEDEK\1 YEDEK\YOL RAPORU\YOL RAPORU 2022\6 HAZİRAN\"/>
    </mc:Choice>
  </mc:AlternateContent>
  <xr:revisionPtr revIDLastSave="0" documentId="8_{91D5B848-AF66-4FCA-A9EC-2B486725246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7" i="1"/>
  <c r="I8" i="1"/>
  <c r="I9" i="1"/>
  <c r="F7" i="1"/>
  <c r="F8" i="1"/>
  <c r="F9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G35" i="1" s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<sst xmlns="http://schemas.openxmlformats.org/spreadsheetml/2006/main" count="53" uniqueCount="44">
  <si>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</si>
  <si>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</si>
  <si>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</si>
  <si>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</si>
  <si>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</si>
  <si>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</si>
  <si>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</si>
  <si>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</si>
  <si>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</si>
  <si>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</si>
  <si>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</si>
  <si>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</si>
  <si>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</si>
  <si>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</si>
  <si>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</si>
  <si>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</si>
  <si>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</si>
  <si>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</si>
  <si>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</si>
  <si>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</si>
  <si>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</si>
  <si>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</si>
  <si>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</si>
  <si>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</si>
  <si>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</si>
  <si>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</si>
  <si>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</si>
  <si>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</si>
  <si>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</si>
  <si>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</si>
  <si>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</si>
  <si>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</si>
  <si>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</si>
  <si>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</t>
  </si>
  <si>
    <t xml:space="preserve">  </t>
  </si>
  <si>
    <t>TAŞPINAR PETROL</t>
  </si>
  <si>
    <t>USLU METAL</t>
  </si>
  <si>
    <t>YMZ METAL</t>
  </si>
  <si>
    <t>ÜÇLER GALVANİZ</t>
  </si>
  <si>
    <t>03,06,2022</t>
  </si>
  <si>
    <t>H.İBRAHİM ATASAYIM</t>
  </si>
  <si>
    <r>
      <t>GİDEN :</t>
    </r>
    <r>
      <rPr>
        <b/>
        <sz val="12"/>
        <color theme="1"/>
        <rFont val="Calibri"/>
        <family val="2"/>
        <charset val="162"/>
        <scheme val="minor"/>
      </rPr>
      <t>H.İBRAHİM ATASAYIM</t>
    </r>
  </si>
  <si>
    <t>POZANTI-GAZİANTEP-OSMANİYE-ADANA</t>
  </si>
  <si>
    <t>04,06,2022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</si>
</sst>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6">
    <xf numFmtId="0" fontId="0" fillId="0" borderId="0" xfId="0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6" fillId="0" borderId="9" xfId="0" applyFont="1" applyBorder="1"/>
    <xf numFmtId="165" fontId="2" fillId="0" borderId="9" xfId="0" applyNumberFormat="1" applyFont="1" applyFill="1" applyBorder="1" applyAlignment="1">
      <alignment vertical="center"/>
    </xf>
    <xf numFmtId="0" fontId="15" fillId="0" borderId="0" xfId="0" applyFont="1"/>
    <xf numFmtId="0" fontId="12" fillId="0" borderId="9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2" fillId="0" borderId="1" xfId="0" applyFont="1" applyBorder="1"/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14" fontId="16" fillId="0" borderId="2" xfId="0" applyNumberFormat="1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3" xfId="0" applyFont="1" applyBorder="1" applyAlignment="1">
      <alignment horizont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tabSelected="1" zoomScaleNormal="100" workbookViewId="0">
      <pane ySplit="1425" activePane="bottomLeft"/>
      <selection activeCell="F2" sqref="F2:I2"/>
      <selection pane="bottomLeft" activeCell="I7" sqref="I7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4" ht="19.5" thickBot="1" x14ac:dyDescent="0.35">
      <c r="A1" s="80" t="s">
        <v>41</v>
      </c>
      <c r="B1" s="93" t="s">
        <v>42</v>
      </c>
      <c r="C1" s="94"/>
      <c r="D1" s="95"/>
      <c r="E1" s="1"/>
      <c r="F1" s="50" t="s">
        <v>0</v>
      </c>
      <c r="G1" s="51"/>
      <c r="H1" s="52" t="s">
        <v>1</v>
      </c>
      <c r="I1" s="53" t="s">
        <v>43</v>
      </c>
      <c r="J1" s="54"/>
    </row>
    <row r="2" spans="1:14" ht="18.75" x14ac:dyDescent="0.25">
      <c r="A2" s="83" t="s">
        <v>2</v>
      </c>
      <c r="B2" s="84"/>
      <c r="C2" s="84"/>
      <c r="D2" s="85"/>
      <c r="F2" s="86" t="s">
        <v>3</v>
      </c>
      <c r="G2" s="86"/>
      <c r="H2" s="86"/>
      <c r="I2" s="86"/>
      <c r="J2" s="55" t="s">
        <v>25</v>
      </c>
    </row>
    <row r="3" spans="1:14" ht="18.75" x14ac:dyDescent="0.3">
      <c r="A3" s="2" t="s">
        <v>4</v>
      </c>
      <c r="B3" s="3" t="s">
        <v>5</v>
      </c>
      <c r="C3" s="3" t="s">
        <v>6</v>
      </c>
      <c r="D3" s="4" t="s">
        <v>23</v>
      </c>
      <c r="E3" s="5"/>
      <c r="F3" s="3" t="s">
        <v>7</v>
      </c>
      <c r="G3" s="3" t="s">
        <v>8</v>
      </c>
      <c r="H3" s="3" t="s">
        <v>33</v>
      </c>
      <c r="I3" s="3" t="s">
        <v>9</v>
      </c>
      <c r="J3" s="54"/>
    </row>
    <row r="4" spans="1:14" ht="18.75" x14ac:dyDescent="0.3">
      <c r="A4" s="6" t="s">
        <v>35</v>
      </c>
      <c r="B4" s="49" t="s">
        <v>39</v>
      </c>
      <c r="C4" s="7"/>
      <c r="D4" s="8">
        <v>1876.5</v>
      </c>
      <c r="E4" s="5"/>
      <c r="F4" s="71" t="str">
        <f t="shared" ref="F4:F9" si="0">A4</f>
        <v>TAŞPINAR PETROL</v>
      </c>
      <c r="G4" s="14"/>
      <c r="H4" s="10">
        <v>1876.5</v>
      </c>
      <c r="I4" s="56">
        <f>D4-G4-H4</f>
        <v>0</v>
      </c>
      <c r="J4" s="69"/>
      <c r="K4" s="68"/>
    </row>
    <row r="5" spans="1:14" ht="18.75" x14ac:dyDescent="0.3">
      <c r="A5" s="6" t="s">
        <v>36</v>
      </c>
      <c r="B5" s="49" t="s">
        <v>39</v>
      </c>
      <c r="C5" s="7"/>
      <c r="D5" s="8">
        <v>13800</v>
      </c>
      <c r="E5" s="5"/>
      <c r="F5" s="71" t="str">
        <f t="shared" si="0"/>
        <v>USLU METAL</v>
      </c>
      <c r="G5" s="14">
        <v>13800</v>
      </c>
      <c r="H5" s="10"/>
      <c r="I5" s="56">
        <f>D5-G5-H5</f>
        <v>0</v>
      </c>
      <c r="J5" s="72"/>
      <c r="K5" s="68"/>
      <c r="N5" t="s">
        <v>34</v>
      </c>
    </row>
    <row r="6" spans="1:14" ht="18.75" x14ac:dyDescent="0.3">
      <c r="A6" s="6" t="s">
        <v>37</v>
      </c>
      <c r="B6" s="49" t="s">
        <v>39</v>
      </c>
      <c r="C6" s="7"/>
      <c r="D6" s="8">
        <v>23750</v>
      </c>
      <c r="E6" s="5"/>
      <c r="F6" s="71" t="str">
        <f t="shared" si="0"/>
        <v>YMZ METAL</v>
      </c>
      <c r="G6" s="14">
        <v>23750</v>
      </c>
      <c r="H6" s="10"/>
      <c r="I6" s="56">
        <f>D6-G6-H6</f>
        <v>0</v>
      </c>
      <c r="J6" s="73"/>
      <c r="K6" s="68"/>
    </row>
    <row r="7" spans="1:14" ht="18.75" x14ac:dyDescent="0.3">
      <c r="A7" s="6" t="s">
        <v>38</v>
      </c>
      <c r="B7" s="49" t="s">
        <v>39</v>
      </c>
      <c r="C7" s="7"/>
      <c r="D7" s="8">
        <v>25925</v>
      </c>
      <c r="E7" s="5"/>
      <c r="F7" s="71" t="str">
        <f t="shared" si="0"/>
        <v>ÜÇLER GALVANİZ</v>
      </c>
      <c r="G7" s="14">
        <v>2325</v>
      </c>
      <c r="H7" s="10"/>
      <c r="I7" s="56">
        <f t="shared" ref="I7:I9" si="1">D7-G7-H7</f>
        <v>23600</v>
      </c>
      <c r="J7" s="72"/>
      <c r="K7" s="68"/>
    </row>
    <row r="8" spans="1:14" ht="18.75" x14ac:dyDescent="0.3">
      <c r="A8" s="6"/>
      <c r="B8" s="49"/>
      <c r="C8" s="7"/>
      <c r="D8" s="8"/>
      <c r="E8" s="5"/>
      <c r="F8" s="71">
        <f t="shared" si="0"/>
        <v>0</v>
      </c>
      <c r="G8" s="14"/>
      <c r="H8" s="10"/>
      <c r="I8" s="56">
        <f t="shared" si="1"/>
        <v>0</v>
      </c>
      <c r="J8" s="70"/>
      <c r="K8" s="68"/>
    </row>
    <row r="9" spans="1:14" ht="18.75" x14ac:dyDescent="0.3">
      <c r="A9" s="6"/>
      <c r="B9" s="49"/>
      <c r="C9" s="7"/>
      <c r="D9" s="8"/>
      <c r="E9" s="5"/>
      <c r="F9" s="71">
        <f t="shared" si="0"/>
        <v>0</v>
      </c>
      <c r="G9" s="14"/>
      <c r="H9" s="10"/>
      <c r="I9" s="56">
        <f t="shared" si="1"/>
        <v>0</v>
      </c>
      <c r="J9" s="69"/>
      <c r="K9" s="68"/>
    </row>
    <row r="10" spans="1:14" ht="18.75" x14ac:dyDescent="0.3">
      <c r="A10" s="6"/>
      <c r="B10" s="49"/>
      <c r="C10" s="7"/>
      <c r="D10" s="8"/>
      <c r="E10" s="5"/>
      <c r="F10" s="71"/>
      <c r="G10" s="9"/>
      <c r="H10" s="10"/>
      <c r="I10" s="56"/>
      <c r="J10" s="51"/>
    </row>
    <row r="11" spans="1:14" ht="18.75" x14ac:dyDescent="0.3">
      <c r="A11" s="6"/>
      <c r="B11" s="49"/>
      <c r="C11" s="7"/>
      <c r="D11" s="8"/>
      <c r="E11" s="5"/>
      <c r="F11" s="71"/>
      <c r="G11" s="9"/>
      <c r="H11" s="10"/>
      <c r="I11" s="56"/>
      <c r="J11" s="53"/>
    </row>
    <row r="12" spans="1:14" ht="18.75" x14ac:dyDescent="0.3">
      <c r="A12" s="6"/>
      <c r="B12" s="49"/>
      <c r="C12" s="7"/>
      <c r="D12" s="8"/>
      <c r="E12" s="5"/>
      <c r="F12" s="71"/>
      <c r="G12" s="9"/>
      <c r="H12" s="11"/>
      <c r="I12" s="56"/>
      <c r="J12" s="53"/>
    </row>
    <row r="13" spans="1:14" ht="18.75" x14ac:dyDescent="0.3">
      <c r="A13" s="6"/>
      <c r="B13" s="49"/>
      <c r="C13" s="7"/>
      <c r="D13" s="8"/>
      <c r="E13" s="5"/>
      <c r="F13" s="71"/>
      <c r="G13" s="9"/>
      <c r="H13" s="11"/>
      <c r="I13" s="56"/>
      <c r="J13" s="51"/>
    </row>
    <row r="14" spans="1:14" ht="18.75" x14ac:dyDescent="0.3">
      <c r="A14" s="6"/>
      <c r="B14" s="49"/>
      <c r="C14" s="7"/>
      <c r="D14" s="13"/>
      <c r="E14" s="5"/>
      <c r="F14" s="71"/>
      <c r="G14" s="14"/>
      <c r="H14" s="11"/>
      <c r="I14" s="56"/>
      <c r="J14" s="51"/>
    </row>
    <row r="15" spans="1:14" ht="18.75" x14ac:dyDescent="0.3">
      <c r="A15" s="6"/>
      <c r="B15" s="45"/>
      <c r="C15" s="7"/>
      <c r="D15" s="13"/>
      <c r="E15" s="5"/>
      <c r="F15" s="6"/>
      <c r="G15" s="9"/>
      <c r="H15" s="11"/>
      <c r="I15" s="56"/>
      <c r="J15" s="51"/>
    </row>
    <row r="16" spans="1:14" ht="18.75" x14ac:dyDescent="0.3">
      <c r="A16" s="6"/>
      <c r="B16" s="45"/>
      <c r="C16" s="7"/>
      <c r="D16" s="8"/>
      <c r="E16" s="5"/>
      <c r="F16" s="6"/>
      <c r="G16" s="9"/>
      <c r="H16" s="11"/>
      <c r="I16" s="56"/>
      <c r="J16" s="51"/>
    </row>
    <row r="17" spans="1:10" ht="18.75" x14ac:dyDescent="0.3">
      <c r="A17" s="6"/>
      <c r="B17" s="45"/>
      <c r="C17" s="7"/>
      <c r="D17" s="13"/>
      <c r="E17" s="5"/>
      <c r="F17" s="6" t="s">
        <v>24</v>
      </c>
      <c r="G17" s="9">
        <v>1800</v>
      </c>
      <c r="H17" s="11"/>
      <c r="I17" s="56"/>
      <c r="J17" s="51"/>
    </row>
    <row r="18" spans="1:10" ht="18.75" x14ac:dyDescent="0.3">
      <c r="A18" s="15"/>
      <c r="B18" s="45"/>
      <c r="C18" s="3"/>
      <c r="D18" s="16"/>
      <c r="E18" s="5"/>
      <c r="F18" s="15"/>
      <c r="G18" s="9"/>
      <c r="H18" s="17"/>
      <c r="I18" s="56"/>
      <c r="J18" s="51" t="s">
        <v>10</v>
      </c>
    </row>
    <row r="19" spans="1:10" ht="19.5" thickBot="1" x14ac:dyDescent="0.35">
      <c r="A19" s="87" t="s">
        <v>10</v>
      </c>
      <c r="B19" s="88"/>
      <c r="C19" s="89"/>
      <c r="D19" s="18">
        <f>SUM(D4:D15)</f>
        <v>65351.5</v>
      </c>
      <c r="E19" s="19"/>
      <c r="F19" s="57" t="s">
        <v>10</v>
      </c>
      <c r="G19" s="58">
        <f>G4+G5+G6+G7+G8+G9+G10+G11+G12+G13+G15+G14+G17</f>
        <v>41675</v>
      </c>
      <c r="H19" s="59">
        <f>SUM(H4:H18)</f>
        <v>1876.5</v>
      </c>
      <c r="I19" s="60">
        <f>SUM(I4:I18)</f>
        <v>23600</v>
      </c>
      <c r="J19" s="61"/>
    </row>
    <row r="20" spans="1:10" ht="15.75" thickBot="1" x14ac:dyDescent="0.3"/>
    <row r="21" spans="1:10" ht="18.75" x14ac:dyDescent="0.25">
      <c r="A21" s="20"/>
      <c r="B21" s="21" t="s">
        <v>12</v>
      </c>
      <c r="C21" s="21" t="s">
        <v>11</v>
      </c>
      <c r="D21" s="21" t="s">
        <v>13</v>
      </c>
      <c r="F21" s="90" t="s">
        <v>14</v>
      </c>
      <c r="G21" s="91"/>
      <c r="H21" s="91"/>
      <c r="I21" s="92"/>
    </row>
    <row r="22" spans="1:10" ht="18.75" x14ac:dyDescent="0.25">
      <c r="A22" s="78" t="s">
        <v>15</v>
      </c>
      <c r="B22" s="3">
        <v>303804</v>
      </c>
      <c r="C22" s="3">
        <v>304937</v>
      </c>
      <c r="D22" s="22">
        <f>B22-C22</f>
        <v>-1133</v>
      </c>
      <c r="F22" s="23" t="s">
        <v>7</v>
      </c>
      <c r="G22" s="7" t="s">
        <v>16</v>
      </c>
      <c r="H22" s="7" t="s">
        <v>17</v>
      </c>
      <c r="I22" s="24" t="s">
        <v>10</v>
      </c>
    </row>
    <row r="23" spans="1:10" ht="18.75" x14ac:dyDescent="0.3">
      <c r="A23" s="78" t="s">
        <v>18</v>
      </c>
      <c r="B23" s="25">
        <v>2663</v>
      </c>
      <c r="C23" s="26"/>
      <c r="D23" s="27">
        <f>B23/D22</f>
        <v>-2.3503971756398943</v>
      </c>
      <c r="F23" s="28" t="s">
        <v>19</v>
      </c>
      <c r="G23" s="29">
        <v>2813</v>
      </c>
      <c r="H23" s="29"/>
      <c r="I23" s="12"/>
    </row>
    <row r="24" spans="1:10" ht="19.5" thickBot="1" x14ac:dyDescent="0.3">
      <c r="A24" s="79" t="s">
        <v>20</v>
      </c>
      <c r="B24" s="30">
        <f>G30</f>
        <v>2938</v>
      </c>
      <c r="C24" s="31">
        <f>D19</f>
        <v>65351.5</v>
      </c>
      <c r="D24" s="32">
        <f>SUM(B24/C24)</f>
        <v>4.4956886988056895E-2</v>
      </c>
      <c r="F24" s="33" t="s">
        <v>21</v>
      </c>
      <c r="G24" s="9">
        <v>125</v>
      </c>
      <c r="H24" s="9"/>
      <c r="I24" s="12"/>
    </row>
    <row r="25" spans="1:10" ht="18.75" x14ac:dyDescent="0.25">
      <c r="A25" s="34"/>
      <c r="B25" s="35"/>
      <c r="C25" s="36"/>
      <c r="D25" s="37"/>
      <c r="F25" s="33" t="s">
        <v>22</v>
      </c>
      <c r="G25" s="9"/>
      <c r="H25" s="9"/>
      <c r="I25" s="12"/>
    </row>
    <row r="26" spans="1:10" ht="18.75" x14ac:dyDescent="0.25">
      <c r="A26" s="47"/>
      <c r="B26" s="48"/>
      <c r="C26" s="36"/>
      <c r="D26" s="37"/>
      <c r="F26" s="40"/>
      <c r="G26" s="41"/>
      <c r="H26" s="9"/>
      <c r="I26" s="12"/>
    </row>
    <row r="27" spans="1:10" ht="18.75" x14ac:dyDescent="0.3">
      <c r="A27" s="81" t="s">
        <v>30</v>
      </c>
      <c r="B27" s="82"/>
      <c r="F27" s="33"/>
      <c r="G27" s="9"/>
      <c r="H27" s="9"/>
      <c r="I27" s="12"/>
    </row>
    <row r="28" spans="1:10" ht="18.75" x14ac:dyDescent="0.3">
      <c r="A28" s="63"/>
      <c r="B28" s="64">
        <v>0</v>
      </c>
      <c r="F28" s="33"/>
      <c r="G28" s="9"/>
      <c r="H28" s="9"/>
      <c r="I28" s="39"/>
    </row>
    <row r="29" spans="1:10" ht="19.5" thickBot="1" x14ac:dyDescent="0.35">
      <c r="A29" s="63"/>
      <c r="B29" s="64">
        <v>0</v>
      </c>
      <c r="F29" s="40"/>
      <c r="G29" s="41"/>
      <c r="H29" s="41"/>
      <c r="I29" s="39"/>
    </row>
    <row r="30" spans="1:10" ht="19.5" thickBot="1" x14ac:dyDescent="0.35">
      <c r="A30" s="77" t="s">
        <v>10</v>
      </c>
      <c r="B30" s="65">
        <f>B28+B29</f>
        <v>0</v>
      </c>
      <c r="C30" s="38"/>
      <c r="D30" s="38"/>
      <c r="F30" s="42" t="s">
        <v>10</v>
      </c>
      <c r="G30" s="43">
        <f>G23+G24+G25+G26+G27</f>
        <v>2938</v>
      </c>
      <c r="H30" s="43">
        <f>SUM(H23:H29)</f>
        <v>0</v>
      </c>
      <c r="I30" s="43">
        <f>SUM(I23:I29)</f>
        <v>0</v>
      </c>
    </row>
    <row r="31" spans="1:10" ht="18.75" x14ac:dyDescent="0.3">
      <c r="A31" s="34"/>
      <c r="B31" s="66"/>
      <c r="C31" s="44"/>
    </row>
    <row r="32" spans="1:10" ht="18.75" x14ac:dyDescent="0.3">
      <c r="A32" s="74" t="s">
        <v>31</v>
      </c>
      <c r="B32" s="67">
        <f>B30+G35</f>
        <v>38737</v>
      </c>
      <c r="C32" s="44"/>
      <c r="F32" s="9"/>
      <c r="G32" s="46"/>
    </row>
    <row r="33" spans="1:10" ht="18.75" x14ac:dyDescent="0.3">
      <c r="F33" s="75" t="s">
        <v>27</v>
      </c>
      <c r="G33" s="46">
        <f>G30</f>
        <v>2938</v>
      </c>
    </row>
    <row r="34" spans="1:10" ht="18.75" x14ac:dyDescent="0.3">
      <c r="A34" s="62" t="s">
        <v>40</v>
      </c>
      <c r="F34" s="75"/>
      <c r="G34" s="46"/>
      <c r="J34" s="62" t="s">
        <v>29</v>
      </c>
    </row>
    <row r="35" spans="1:10" ht="18.75" x14ac:dyDescent="0.3">
      <c r="A35" s="62" t="s">
        <v>28</v>
      </c>
      <c r="F35" s="75" t="s">
        <v>26</v>
      </c>
      <c r="G35" s="46">
        <f>G19-G33</f>
        <v>38737</v>
      </c>
      <c r="J35" s="62" t="s">
        <v>32</v>
      </c>
    </row>
    <row r="36" spans="1:10" x14ac:dyDescent="0.25">
      <c r="F36" s="76"/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2022-06-04T07:44:51Z</cp:lastPrinted>
  <dcterms:created xsi:type="dcterms:W3CDTF">2015-06-05T18:17:20Z</dcterms:created>
  <dcterms:modified xsi:type="dcterms:W3CDTF">2022-06-10T09:13:58Z</dcterms:modified>
</cp:coreProperties>
</file>